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8636" windowHeight="6780"/>
  </bookViews>
  <sheets>
    <sheet name="Go Bogun Go" sheetId="1" r:id="rId1"/>
    <sheet name="Calibrated Torque" sheetId="2" r:id="rId2"/>
  </sheets>
  <calcPr calcId="15251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9" i="1"/>
  <c r="H18"/>
  <c r="D12"/>
  <c r="D18" s="1"/>
  <c r="D19" s="1"/>
  <c r="D6"/>
  <c r="D18" i="2"/>
  <c r="D12"/>
  <c r="D13" s="1"/>
</calcChain>
</file>

<file path=xl/sharedStrings.xml><?xml version="1.0" encoding="utf-8"?>
<sst xmlns="http://schemas.openxmlformats.org/spreadsheetml/2006/main" count="67" uniqueCount="40">
  <si>
    <t>Bogun Force</t>
  </si>
  <si>
    <r>
      <t>F</t>
    </r>
    <r>
      <rPr>
        <vertAlign val="subscript"/>
        <sz val="11"/>
        <color theme="1"/>
        <rFont val="Calibri"/>
        <family val="2"/>
        <scheme val="minor"/>
      </rPr>
      <t>b</t>
    </r>
  </si>
  <si>
    <t>Click Force</t>
  </si>
  <si>
    <t>Bolt to hand distance</t>
  </si>
  <si>
    <t>D1</t>
  </si>
  <si>
    <t>D2</t>
  </si>
  <si>
    <t>D3</t>
  </si>
  <si>
    <r>
      <t>F</t>
    </r>
    <r>
      <rPr>
        <vertAlign val="subscript"/>
        <sz val="11"/>
        <color theme="1"/>
        <rFont val="Calibri"/>
        <family val="2"/>
        <scheme val="minor"/>
      </rPr>
      <t>c</t>
    </r>
  </si>
  <si>
    <t>Aug 25 2023</t>
  </si>
  <si>
    <t>NorthRose Inc.</t>
  </si>
  <si>
    <t>©</t>
  </si>
  <si>
    <r>
      <t>Torque Wrench Simulator</t>
    </r>
    <r>
      <rPr>
        <vertAlign val="superscript"/>
        <sz val="11"/>
        <color theme="1"/>
        <rFont val="Calibri"/>
        <family val="2"/>
      </rPr>
      <t>©</t>
    </r>
  </si>
  <si>
    <t>Pivot to Click distance</t>
  </si>
  <si>
    <t>Pivot to bolt center distance</t>
  </si>
  <si>
    <t>lbs</t>
  </si>
  <si>
    <t>Calibrated at 20 inches</t>
  </si>
  <si>
    <t>inches</t>
  </si>
  <si>
    <t>Inches</t>
  </si>
  <si>
    <t>v1</t>
  </si>
  <si>
    <t>The calculated applied torque on the bolt</t>
  </si>
  <si>
    <t>Inch Pounds of torque</t>
  </si>
  <si>
    <t>Foot Pounds of torque</t>
  </si>
  <si>
    <t>This is calibrated to click when bolt torque is 1090 inch lbs (see calibration sheet).</t>
  </si>
  <si>
    <t>The click force is:</t>
  </si>
  <si>
    <t>Torque = (D1 x Fb) + ((Fb-Fc) x D3)</t>
  </si>
  <si>
    <t>((Torque - (D1 x Fb))/(D3*Fb))/D3</t>
  </si>
  <si>
    <t>Needed Bogun force to get it to click</t>
  </si>
  <si>
    <t>Torque = (D1 x Fb) + Fb*D3-Fc*D3</t>
  </si>
  <si>
    <t>Torque/Fb = D1 + D3 - (Fc*D3)/Fb</t>
  </si>
  <si>
    <t>(Torque/Fb)-D1 -D3 = - (Fc*D3)/Fb</t>
  </si>
  <si>
    <t>Torque-D1*Fb -D3*Fb = - (Fc*D3)</t>
  </si>
  <si>
    <t>Fb(D1 + -D3) = (Fc*D3) +Torque</t>
  </si>
  <si>
    <t xml:space="preserve">Fb= ((Fc*D3) +Torque)/(D1 + -D3) </t>
  </si>
  <si>
    <t>input on the calibration sheet</t>
  </si>
  <si>
    <t>Derivation below.</t>
  </si>
  <si>
    <r>
      <t xml:space="preserve">Input on </t>
    </r>
    <r>
      <rPr>
        <b/>
        <sz val="11"/>
        <color rgb="FF00B050"/>
        <rFont val="Calibri"/>
        <family val="2"/>
        <scheme val="minor"/>
      </rPr>
      <t>GREEN</t>
    </r>
    <r>
      <rPr>
        <sz val="11"/>
        <color theme="1"/>
        <rFont val="Calibri"/>
        <family val="2"/>
        <scheme val="minor"/>
      </rPr>
      <t xml:space="preserve"> fields only</t>
    </r>
  </si>
  <si>
    <r>
      <t>Torque Wrench Simulator</t>
    </r>
    <r>
      <rPr>
        <b/>
        <vertAlign val="superscript"/>
        <sz val="11"/>
        <color theme="1"/>
        <rFont val="Calibri"/>
        <family val="2"/>
      </rPr>
      <t>©</t>
    </r>
  </si>
  <si>
    <t>Should be</t>
  </si>
  <si>
    <t>In-lbs</t>
  </si>
  <si>
    <t>Ft-Lbs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</si>
</sst>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vertAlign val="superscript"/>
      <sz val="11"/>
      <color theme="1"/>
      <name val="Calibri"/>
      <family val="2"/>
    </font>
    <font>
      <sz val="11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vertAlign val="superscript"/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3" fillId="0" borderId="0" xfId="0" applyFont="1" applyAlignment="1">
      <alignment horizontal="right"/>
    </xf>
    <xf numFmtId="0" fontId="0" fillId="2" borderId="0" xfId="0" applyFill="1"/>
    <xf numFmtId="2" fontId="0" fillId="0" borderId="0" xfId="0" applyNumberFormat="1"/>
    <xf numFmtId="0" fontId="0" fillId="0" borderId="0" xfId="0" applyFill="1"/>
    <xf numFmtId="0" fontId="5" fillId="3" borderId="0" xfId="0" applyFont="1" applyFill="1"/>
    <xf numFmtId="0" fontId="1" fillId="0" borderId="0" xfId="0" applyFont="1"/>
  </cellXfs>
  <cellStyles count="1">
    <cellStyle name="Normal" xfId="0" builtinId="0"/>
  </cellStyles>
  <dxfs count="2">
    <dxf>
      <fill>
        <patternFill patternType="solid">
          <fgColor auto="1"/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2</xdr:row>
      <xdr:rowOff>0</xdr:rowOff>
    </xdr:from>
    <xdr:to>
      <xdr:col>16</xdr:col>
      <xdr:colOff>327660</xdr:colOff>
      <xdr:row>13</xdr:row>
      <xdr:rowOff>129540</xdr:rowOff>
    </xdr:to>
    <xdr:pic>
      <xdr:nvPicPr>
        <xdr:cNvPr id="3" name="Picture 2" descr="http://tjr.myftp.org/EngSplainin_click_Torque_files/image006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537960" y="754380"/>
          <a:ext cx="4594860" cy="2171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2</xdr:row>
      <xdr:rowOff>0</xdr:rowOff>
    </xdr:from>
    <xdr:to>
      <xdr:col>16</xdr:col>
      <xdr:colOff>327660</xdr:colOff>
      <xdr:row>13</xdr:row>
      <xdr:rowOff>160020</xdr:rowOff>
    </xdr:to>
    <xdr:pic>
      <xdr:nvPicPr>
        <xdr:cNvPr id="2" name="Picture 1" descr="http://tjr.myftp.org/EngSplainin_click_Torque_files/image006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690360" y="388620"/>
          <a:ext cx="4594860" cy="2171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I27"/>
  <sheetViews>
    <sheetView tabSelected="1" workbookViewId="0">
      <selection activeCell="D9" sqref="D9"/>
    </sheetView>
  </sheetViews>
  <sheetFormatPr defaultRowHeight="14.4"/>
  <cols>
    <col min="2" max="2" width="25.77734375" customWidth="1"/>
    <col min="4" max="4" width="9.5546875" bestFit="1" customWidth="1"/>
  </cols>
  <sheetData>
    <row r="1" spans="2:6" ht="16.2">
      <c r="B1" s="6" t="s">
        <v>36</v>
      </c>
      <c r="D1" t="s">
        <v>18</v>
      </c>
      <c r="E1" t="s">
        <v>8</v>
      </c>
    </row>
    <row r="2" spans="2:6">
      <c r="E2" s="1" t="s">
        <v>10</v>
      </c>
      <c r="F2" t="s">
        <v>9</v>
      </c>
    </row>
    <row r="3" spans="2:6">
      <c r="B3" t="s">
        <v>22</v>
      </c>
    </row>
    <row r="4" spans="2:6">
      <c r="B4" t="s">
        <v>35</v>
      </c>
    </row>
    <row r="6" spans="2:6" ht="15.6">
      <c r="B6" t="s">
        <v>0</v>
      </c>
      <c r="C6" t="s">
        <v>1</v>
      </c>
      <c r="D6" s="5">
        <f>'Calibrated Torque'!D5</f>
        <v>50</v>
      </c>
      <c r="E6" t="s">
        <v>14</v>
      </c>
      <c r="F6" t="s">
        <v>33</v>
      </c>
    </row>
    <row r="7" spans="2:6" ht="15.6">
      <c r="B7" t="s">
        <v>2</v>
      </c>
      <c r="C7" t="s">
        <v>7</v>
      </c>
      <c r="D7">
        <v>5</v>
      </c>
      <c r="E7" t="s">
        <v>14</v>
      </c>
    </row>
    <row r="8" spans="2:6">
      <c r="B8" t="s">
        <v>3</v>
      </c>
      <c r="C8" t="s">
        <v>4</v>
      </c>
      <c r="D8" s="2">
        <v>15</v>
      </c>
      <c r="E8" t="s">
        <v>17</v>
      </c>
      <c r="F8" t="s">
        <v>15</v>
      </c>
    </row>
    <row r="9" spans="2:6">
      <c r="B9" t="s">
        <v>12</v>
      </c>
      <c r="C9" t="s">
        <v>5</v>
      </c>
      <c r="D9">
        <v>5</v>
      </c>
      <c r="E9" t="s">
        <v>16</v>
      </c>
    </row>
    <row r="10" spans="2:6">
      <c r="B10" t="s">
        <v>13</v>
      </c>
      <c r="C10" t="s">
        <v>6</v>
      </c>
      <c r="D10">
        <v>2</v>
      </c>
      <c r="E10" t="s">
        <v>17</v>
      </c>
    </row>
    <row r="12" spans="2:6">
      <c r="B12" t="s">
        <v>26</v>
      </c>
      <c r="D12">
        <f>((D7*D10)+'Calibrated Torque'!D12)/(D8+D10)</f>
        <v>64.705882352941174</v>
      </c>
    </row>
    <row r="13" spans="2:6">
      <c r="B13" t="s">
        <v>34</v>
      </c>
    </row>
    <row r="17" spans="2:9">
      <c r="H17" t="s">
        <v>37</v>
      </c>
    </row>
    <row r="18" spans="2:9">
      <c r="B18" t="s">
        <v>19</v>
      </c>
      <c r="D18">
        <f>('Calibrated Torque'!D7*D12)+((D12-D7)*D10)</f>
        <v>1413.5294117647059</v>
      </c>
      <c r="E18" t="s">
        <v>20</v>
      </c>
      <c r="H18">
        <f>'Calibrated Torque'!D12</f>
        <v>1090</v>
      </c>
      <c r="I18" t="s">
        <v>38</v>
      </c>
    </row>
    <row r="19" spans="2:9">
      <c r="D19" s="3">
        <f>D18/12</f>
        <v>117.79411764705883</v>
      </c>
      <c r="E19" t="s">
        <v>21</v>
      </c>
      <c r="H19" s="3">
        <f>'Calibrated Torque'!D13</f>
        <v>90.833333333333329</v>
      </c>
      <c r="I19" t="s">
        <v>39</v>
      </c>
    </row>
    <row r="21" spans="2:9">
      <c r="B21" t="s">
        <v>24</v>
      </c>
    </row>
    <row r="22" spans="2:9">
      <c r="B22" t="s">
        <v>27</v>
      </c>
    </row>
    <row r="23" spans="2:9">
      <c r="B23" t="s">
        <v>28</v>
      </c>
    </row>
    <row r="24" spans="2:9">
      <c r="B24" t="s">
        <v>29</v>
      </c>
    </row>
    <row r="25" spans="2:9">
      <c r="B25" t="s">
        <v>30</v>
      </c>
    </row>
    <row r="26" spans="2:9">
      <c r="B26" t="s">
        <v>31</v>
      </c>
    </row>
    <row r="27" spans="2:9">
      <c r="B27" t="s">
        <v>32</v>
      </c>
    </row>
  </sheetData>
  <conditionalFormatting sqref="I18">
    <cfRule type="expression" dxfId="1" priority="2">
      <formula>"If+$H$18&gt;$D$18"</formula>
    </cfRule>
  </conditionalFormatting>
  <conditionalFormatting sqref="D18">
    <cfRule type="expression" dxfId="0" priority="1">
      <formula>"IF $H$18&gt;$D$18"</formula>
    </cfRule>
  </conditionalFormatting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1:F18"/>
  <sheetViews>
    <sheetView workbookViewId="0">
      <selection activeCell="B15" sqref="B15"/>
    </sheetView>
  </sheetViews>
  <sheetFormatPr defaultRowHeight="14.4"/>
  <cols>
    <col min="2" max="2" width="25.77734375" customWidth="1"/>
    <col min="4" max="4" width="9.5546875" bestFit="1" customWidth="1"/>
  </cols>
  <sheetData>
    <row r="1" spans="2:6" ht="16.2">
      <c r="B1" t="s">
        <v>11</v>
      </c>
      <c r="D1" t="s">
        <v>18</v>
      </c>
      <c r="E1" t="s">
        <v>8</v>
      </c>
    </row>
    <row r="2" spans="2:6">
      <c r="E2" s="1" t="s">
        <v>10</v>
      </c>
      <c r="F2" t="s">
        <v>9</v>
      </c>
    </row>
    <row r="5" spans="2:6" ht="15.6">
      <c r="B5" t="s">
        <v>0</v>
      </c>
      <c r="C5" t="s">
        <v>1</v>
      </c>
      <c r="D5" s="2">
        <v>50</v>
      </c>
      <c r="E5" t="s">
        <v>14</v>
      </c>
    </row>
    <row r="6" spans="2:6" ht="15.6">
      <c r="B6" t="s">
        <v>2</v>
      </c>
      <c r="C6" t="s">
        <v>7</v>
      </c>
      <c r="D6">
        <v>5</v>
      </c>
      <c r="E6" t="s">
        <v>14</v>
      </c>
    </row>
    <row r="7" spans="2:6">
      <c r="B7" t="s">
        <v>3</v>
      </c>
      <c r="C7" t="s">
        <v>4</v>
      </c>
      <c r="D7" s="4">
        <v>20</v>
      </c>
      <c r="E7" t="s">
        <v>17</v>
      </c>
      <c r="F7" t="s">
        <v>15</v>
      </c>
    </row>
    <row r="8" spans="2:6">
      <c r="B8" t="s">
        <v>12</v>
      </c>
      <c r="C8" t="s">
        <v>5</v>
      </c>
      <c r="D8">
        <v>5</v>
      </c>
      <c r="E8" t="s">
        <v>16</v>
      </c>
    </row>
    <row r="9" spans="2:6">
      <c r="B9" t="s">
        <v>13</v>
      </c>
      <c r="C9" t="s">
        <v>6</v>
      </c>
      <c r="D9">
        <v>2</v>
      </c>
      <c r="E9" t="s">
        <v>17</v>
      </c>
    </row>
    <row r="12" spans="2:6">
      <c r="B12" t="s">
        <v>19</v>
      </c>
      <c r="D12">
        <f>(D7*D5)+((D5-D6)*D9)</f>
        <v>1090</v>
      </c>
      <c r="E12" t="s">
        <v>20</v>
      </c>
    </row>
    <row r="13" spans="2:6">
      <c r="D13" s="3">
        <f>D12/12</f>
        <v>90.833333333333329</v>
      </c>
      <c r="E13" t="s">
        <v>21</v>
      </c>
    </row>
    <row r="15" spans="2:6">
      <c r="B15" t="s">
        <v>24</v>
      </c>
    </row>
    <row r="17" spans="2:5">
      <c r="B17" t="s">
        <v>23</v>
      </c>
    </row>
    <row r="18" spans="2:5">
      <c r="B18" t="s">
        <v>25</v>
      </c>
      <c r="D18">
        <f>((D12-(D7*D5))/(D9*D5))/D9</f>
        <v>0.45</v>
      </c>
      <c r="E18" t="s">
        <v>14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Go Bogun Go</vt:lpstr>
      <vt:lpstr>Calibrated Torque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TJR</dc:creator>
  <cp:lastModifiedBy>TJR</cp:lastModifiedBy>
  <dcterms:created xsi:type="dcterms:W3CDTF">2023-08-25T13:27:18Z</dcterms:created>
  <dcterms:modified xsi:type="dcterms:W3CDTF">2023-08-25T16:56:45Z</dcterms:modified>
</cp:coreProperties>
</file>